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7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5C6675"/>
      <sz val="9"/>
    </font>
    <font>
      <name val="Calibri"/>
      <color rgb="001C222B"/>
      <sz val="10.5"/>
    </font>
    <font>
      <name val="Calibri"/>
      <i val="1"/>
      <color rgb="005C6675"/>
      <sz val="10"/>
    </font>
    <font>
      <name val="Calibri"/>
      <b val="1"/>
      <color rgb="005C6675"/>
      <sz val="11"/>
    </font>
    <font>
      <name val="Calibri"/>
      <b val="1"/>
      <color rgb="002E9C63"/>
      <sz val="15"/>
    </font>
    <font>
      <name val="Calibri"/>
      <color rgb="005C6675"/>
      <sz val="10"/>
    </font>
    <font>
      <name val="Calibri"/>
      <b val="1"/>
      <color rgb="001C222B"/>
      <sz val="10.5"/>
    </font>
    <font>
      <name val="Calibri"/>
      <color rgb="001C222B"/>
      <sz val="10"/>
    </font>
    <font>
      <name val="Calibri"/>
      <color rgb="005C6675"/>
      <sz val="9"/>
    </font>
    <font>
      <name val="Calibri"/>
      <b val="1"/>
      <color rgb="002E9C63"/>
      <sz val="10.5"/>
    </font>
    <font>
      <name val="Calibri"/>
      <b val="1"/>
      <color rgb="001E2A44"/>
      <sz val="12"/>
    </font>
    <font>
      <name val="Calibri"/>
      <color rgb="001C222B"/>
      <sz val="9.5"/>
    </font>
    <font>
      <name val="Consolas"/>
      <color rgb="001C222B"/>
      <sz val="9.5"/>
    </font>
    <font>
      <name val="Calibri"/>
      <b val="1"/>
      <color rgb="001C222B"/>
      <sz val="10"/>
    </font>
    <font>
      <name val="Calibri"/>
      <i val="1"/>
      <color rgb="005C6675"/>
      <sz val="9.5"/>
    </font>
  </fonts>
  <fills count="3">
    <fill>
      <patternFill/>
    </fill>
    <fill>
      <patternFill patternType="gray125"/>
    </fill>
    <fill>
      <patternFill patternType="solid">
        <fgColor rgb="001E2A44"/>
      </patternFill>
    </fill>
  </fills>
  <borders count="4">
    <border>
      <left/>
      <right/>
      <top/>
      <bottom/>
      <diagonal/>
    </border>
    <border>
      <bottom style="medium">
        <color rgb="001E2A44"/>
      </bottom>
    </border>
    <border>
      <bottom style="thin">
        <color rgb="00E4E7EC"/>
      </bottom>
    </border>
    <border>
      <top style="thin">
        <color rgb="00CBD2DA"/>
      </top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8" fillId="0" borderId="2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9" fillId="0" borderId="2" applyAlignment="1" pivotButton="0" quotePrefix="0" xfId="0">
      <alignment horizontal="left" vertical="center"/>
    </xf>
    <xf numFmtId="0" fontId="10" fillId="0" borderId="2" applyAlignment="1" pivotButton="0" quotePrefix="0" xfId="0">
      <alignment horizontal="left" vertical="center" wrapText="1"/>
    </xf>
    <xf numFmtId="0" fontId="11" fillId="0" borderId="2" applyAlignment="1" pivotButton="0" quotePrefix="0" xfId="0">
      <alignment horizontal="right" vertical="center"/>
    </xf>
    <xf numFmtId="0" fontId="1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14" fillId="0" borderId="2" applyAlignment="1" pivotButton="0" quotePrefix="0" xfId="0">
      <alignment horizontal="left" vertical="center"/>
    </xf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right" vertical="center" wrapText="1"/>
    </xf>
    <xf numFmtId="0" fontId="2" fillId="0" borderId="2" applyAlignment="1" pivotButton="0" quotePrefix="0" xfId="0">
      <alignment horizontal="right" vertical="center"/>
    </xf>
    <xf numFmtId="0" fontId="15" fillId="0" borderId="2" applyAlignment="1" pivotButton="0" quotePrefix="0" xfId="0">
      <alignment horizontal="left" vertical="center" wrapText="1"/>
    </xf>
    <xf numFmtId="164" fontId="9" fillId="0" borderId="2" applyAlignment="1" pivotButton="0" quotePrefix="0" xfId="0">
      <alignment horizontal="right" vertical="center" wrapText="1"/>
    </xf>
    <xf numFmtId="164" fontId="9" fillId="0" borderId="2" applyAlignment="1" pivotButton="0" quotePrefix="0" xfId="0">
      <alignment horizontal="right" vertical="center"/>
    </xf>
    <xf numFmtId="0" fontId="16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E9C63"/>
        <sz val="15"/>
      </font>
    </dxf>
    <dxf>
      <font>
        <name val="Calibri"/>
        <b val="1"/>
        <color rgb="00C98A1E"/>
        <sz val="1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40" customWidth="1" min="3" max="3"/>
    <col width="20" customWidth="1" min="4" max="4"/>
    <col width="46" customWidth="1" min="5" max="5"/>
    <col width="11" customWidth="1" min="6" max="6"/>
  </cols>
  <sheetData>
    <row r="1" ht="30" customHeight="1">
      <c r="B1" s="1" t="inlineStr">
        <is>
          <t>Budget Pack: Audit and Assurance</t>
        </is>
      </c>
      <c r="C1" s="2" t="n"/>
      <c r="D1" s="2" t="n"/>
      <c r="E1" s="2" t="n"/>
      <c r="F1" s="2" t="n"/>
    </row>
    <row r="3">
      <c r="B3" s="3" t="inlineStr">
        <is>
          <t>Source of truth</t>
        </is>
      </c>
      <c r="C3" s="4" t="inlineStr">
        <is>
          <t>Staff Costs &amp; FTE Budget Model v2.4.xlsx</t>
        </is>
      </c>
    </row>
    <row r="4">
      <c r="B4" s="3" t="inlineStr">
        <is>
          <t>Generated</t>
        </is>
      </c>
      <c r="C4" s="4" t="inlineStr">
        <is>
          <t>02 August 2026  ·  prepared by Donna Graham</t>
        </is>
      </c>
    </row>
    <row r="5">
      <c r="B5" s="3" t="inlineStr">
        <is>
          <t>Basis</t>
        </is>
      </c>
      <c r="C5" s="5" t="inlineStr">
        <is>
          <t>The workbook is the source of truth. This file is generated from it, read-only, and never writes back.</t>
        </is>
      </c>
    </row>
    <row r="7" ht="26" customHeight="1">
      <c r="B7" s="6" t="inlineStr">
        <is>
          <t>OVERALL RESULT</t>
        </is>
      </c>
      <c r="C7" s="7">
        <f>IF(COUNTIF(F10:F17,"CHECK")+COUNTIF(F10:F17,"FAIL")=0,"PASS","REVIEW")</f>
        <v/>
      </c>
    </row>
    <row r="9">
      <c r="A9" s="8" t="inlineStr"/>
      <c r="B9" s="9" t="inlineStr">
        <is>
          <t>Check</t>
        </is>
      </c>
      <c r="C9" s="9" t="inlineStr">
        <is>
          <t>What it verifies</t>
        </is>
      </c>
      <c r="D9" s="8" t="inlineStr">
        <is>
          <t>Result</t>
        </is>
      </c>
      <c r="E9" s="9" t="inlineStr">
        <is>
          <t>Formula</t>
        </is>
      </c>
      <c r="F9" s="10" t="inlineStr">
        <is>
          <t>Status</t>
        </is>
      </c>
    </row>
    <row r="10" ht="30" customHeight="1">
      <c r="A10" s="11" t="n">
        <v>1</v>
      </c>
      <c r="B10" s="12" t="inlineStr">
        <is>
          <t>Reconciliation: GL ties to Model</t>
        </is>
      </c>
      <c r="C10" s="13" t="inlineStr">
        <is>
          <t>Summary by GL Total Cost equals the Model total, per year</t>
        </is>
      </c>
      <c r="D10" s="14" t="inlineStr">
        <is>
          <t>diff £0</t>
        </is>
      </c>
      <c r="E10" s="15" t="inlineStr">
        <is>
          <t>=ROUND(R11-SUM('🛠️ Model'!EG4:EG853),2)</t>
        </is>
      </c>
      <c r="F10" s="16" t="inlineStr">
        <is>
          <t>PASS</t>
        </is>
      </c>
    </row>
    <row r="11" ht="30" customHeight="1">
      <c r="A11" s="11" t="n">
        <v>2</v>
      </c>
      <c r="B11" s="12" t="inlineStr">
        <is>
          <t>Engine parity</t>
        </is>
      </c>
      <c r="C11" s="13" t="inlineStr">
        <is>
          <t>The tools reproduce every one of the workbook's monthly cells</t>
        </is>
      </c>
      <c r="D11" s="14" t="inlineStr">
        <is>
          <t>20,664 / 20,664 exact</t>
        </is>
      </c>
      <c r="E11" s="15" t="inlineStr">
        <is>
          <t>verify_engine.py (enforced gate)</t>
        </is>
      </c>
      <c r="F11" s="16" t="inlineStr">
        <is>
          <t>PASS</t>
        </is>
      </c>
    </row>
    <row r="12" ht="30" customHeight="1">
      <c r="A12" s="11" t="n">
        <v>3</v>
      </c>
      <c r="B12" s="12" t="inlineStr">
        <is>
          <t>Handover double-funding (single-seat)</t>
        </is>
      </c>
      <c r="C12" s="13" t="inlineStr">
        <is>
          <t>Blank start sharing a one-post Position ID with a dated leaver</t>
        </is>
      </c>
      <c r="D12" s="14" t="inlineStr">
        <is>
          <t>0 found</t>
        </is>
      </c>
      <c r="E12" s="15" t="inlineStr">
        <is>
          <t>single-seat roles only; multi-seat overlaps are covered by the establishment check, and need a Seat ID to extend</t>
        </is>
      </c>
      <c r="F12" s="16" t="inlineStr">
        <is>
          <t>PASS</t>
        </is>
      </c>
    </row>
    <row r="13" ht="30" customHeight="1">
      <c r="A13" s="11" t="n">
        <v>4</v>
      </c>
      <c r="B13" s="12" t="inlineStr">
        <is>
          <t>Legacy DB on a new hire</t>
        </is>
      </c>
      <c r="C13" s="13" t="inlineStr">
        <is>
          <t>Pension Type DB on any position starting after year-end</t>
        </is>
      </c>
      <c r="D13" s="14" t="inlineStr">
        <is>
          <t>0 found</t>
        </is>
      </c>
      <c r="E13" s="15" t="inlineStr">
        <is>
          <t>=COUNTIFS(Model!M:M,"DB",Model!K:K,"&gt;"&amp;CurrentYear_YE)</t>
        </is>
      </c>
      <c r="F13" s="16" t="inlineStr">
        <is>
          <t>PASS</t>
        </is>
      </c>
    </row>
    <row r="14" ht="30" customHeight="1">
      <c r="A14" s="11" t="n">
        <v>5</v>
      </c>
      <c r="B14" s="12" t="inlineStr">
        <is>
          <t>Establishment integrity</t>
        </is>
      </c>
      <c r="C14" s="13" t="inlineStr">
        <is>
          <t>Approved posts not equal to filled count, with no comment</t>
        </is>
      </c>
      <c r="D14" s="14" t="inlineStr">
        <is>
          <t>0 found</t>
        </is>
      </c>
      <c r="E14" s="15" t="inlineStr">
        <is>
          <t>=SUMPRODUCT((Est&lt;&gt;"")*(Est&lt;&gt;Filled)*(Comment=""))</t>
        </is>
      </c>
      <c r="F14" s="16" t="inlineStr">
        <is>
          <t>PASS</t>
        </is>
      </c>
    </row>
    <row r="15" ht="30" customHeight="1">
      <c r="A15" s="11" t="n">
        <v>6</v>
      </c>
      <c r="B15" s="12" t="inlineStr">
        <is>
          <t>Blended NI sanity</t>
        </is>
      </c>
      <c r="C15" s="13" t="inlineStr">
        <is>
          <t>Employer NI as a share of NICable pay in band (13.6% now)</t>
        </is>
      </c>
      <c r="D15" s="14" t="inlineStr">
        <is>
          <t>13.6% / 14.5% / 14.5%</t>
        </is>
      </c>
      <c r="E15" s="15" t="inlineStr">
        <is>
          <t>=GL!R8/(GL!R4+GL!R5+GL!R9)</t>
        </is>
      </c>
      <c r="F15" s="16" t="inlineStr">
        <is>
          <t>PASS</t>
        </is>
      </c>
    </row>
    <row r="16" ht="30" customHeight="1">
      <c r="A16" s="11" t="n">
        <v>7</v>
      </c>
      <c r="B16" s="12" t="inlineStr">
        <is>
          <t>Living wage floor</t>
        </is>
      </c>
      <c r="C16" s="13" t="inlineStr">
        <is>
          <t>Living-wage-affected roles budgeted below the RLW floor</t>
        </is>
      </c>
      <c r="D16" s="14" t="inlineStr">
        <is>
          <t>0 found</t>
        </is>
      </c>
      <c r="E16" s="15" t="inlineStr">
        <is>
          <t>=COUNTIFS(Model!AS:AS,"Y",Model!X:X,"&lt;"&amp;Assumptions!H64)</t>
        </is>
      </c>
      <c r="F16" s="16" t="inlineStr">
        <is>
          <t>PASS</t>
        </is>
      </c>
    </row>
    <row r="17" ht="30" customHeight="1">
      <c r="A17" s="11" t="n">
        <v>8</v>
      </c>
      <c r="B17" s="12" t="inlineStr">
        <is>
          <t>Attribute integrity</t>
        </is>
      </c>
      <c r="C17" s="13" t="inlineStr">
        <is>
          <t>Any establishment attribute resolving to blank or error</t>
        </is>
      </c>
      <c r="D17" s="14" t="inlineStr">
        <is>
          <t>0 found</t>
        </is>
      </c>
      <c r="E17" s="15" t="inlineStr">
        <is>
          <t>=SUMPRODUCT((Grade/CC/Dept/Group/Fn blank or error)&gt;0)</t>
        </is>
      </c>
      <c r="F17" s="16" t="inlineStr">
        <is>
          <t>PASS</t>
        </is>
      </c>
    </row>
    <row r="20">
      <c r="B20" s="17" t="inlineStr">
        <is>
          <t>How the model calculates</t>
        </is>
      </c>
      <c r="C20" s="18" t="n"/>
      <c r="D20" s="18" t="n"/>
      <c r="E20" s="18" t="n"/>
      <c r="F20" s="18" t="n"/>
    </row>
    <row r="21">
      <c r="B21" s="12" t="inlineStr">
        <is>
          <t>Basic monthly cost</t>
        </is>
      </c>
      <c r="C21" s="13" t="inlineStr">
        <is>
          <t>salary x FTE, over twelve</t>
        </is>
      </c>
      <c r="D21" s="19" t="inlineStr">
        <is>
          <t>=$AR6*ABS(AD6)/12</t>
        </is>
      </c>
    </row>
    <row r="22">
      <c r="B22" s="12" t="inlineStr">
        <is>
          <t>GL cost check</t>
        </is>
      </c>
      <c r="C22" s="13" t="inlineStr">
        <is>
          <t>Summary total less the Model total, should be zero</t>
        </is>
      </c>
      <c r="D22" s="19" t="inlineStr">
        <is>
          <t>=ROUND(R11-SUM('🛠️ Model'!EG4:EG853),2)</t>
        </is>
      </c>
    </row>
    <row r="23">
      <c r="B23" s="12" t="inlineStr">
        <is>
          <t>Filled-post count</t>
        </is>
      </c>
      <c r="C23" s="13" t="inlineStr">
        <is>
          <t>live count of who is in each role</t>
        </is>
      </c>
      <c r="D23" s="19" t="inlineStr">
        <is>
          <t>=COUNTIFS('🛠️ Model'!J:J,$C22,'🛠️ Model'!K:K,"",             '🛠️ Model'!L:L,"")
+COUNTIFS('🛠️ Model'!J:J,$C22,'🛠️ Model'!K:K,"&lt;="&amp;CurrentYear_YE,'🛠️ Model'!L:L,"")</t>
        </is>
      </c>
    </row>
    <row r="26">
      <c r="B26" s="17" t="inlineStr">
        <is>
          <t>Assumptions applied</t>
        </is>
      </c>
      <c r="C26" s="18" t="n"/>
      <c r="D26" s="18" t="n"/>
      <c r="E26" s="18" t="n"/>
      <c r="F26" s="18" t="n"/>
    </row>
    <row r="27">
      <c r="B27" s="20" t="inlineStr">
        <is>
          <t>Assumption</t>
        </is>
      </c>
      <c r="C27" s="21" t="inlineStr">
        <is>
          <t>2026/27</t>
        </is>
      </c>
      <c r="D27" s="22" t="inlineStr">
        <is>
          <t>2027/28</t>
        </is>
      </c>
      <c r="E27" s="21" t="inlineStr">
        <is>
          <t>2028/29</t>
        </is>
      </c>
    </row>
    <row r="28">
      <c r="B28" s="23" t="inlineStr">
        <is>
          <t>Pay award</t>
        </is>
      </c>
      <c r="C28" s="24" t="n">
        <v>0.03</v>
      </c>
      <c r="D28" s="25" t="n">
        <v>0.03</v>
      </c>
      <c r="E28" s="24" t="n">
        <v>0.03</v>
      </c>
    </row>
    <row r="29">
      <c r="B29" s="23" t="inlineStr">
        <is>
          <t>Employer NI</t>
        </is>
      </c>
      <c r="C29" s="24" t="n">
        <v>0.15</v>
      </c>
      <c r="D29" s="25" t="n">
        <v>0.16</v>
      </c>
      <c r="E29" s="24" t="n">
        <v>0.16</v>
      </c>
    </row>
    <row r="30">
      <c r="B30" s="23" t="inlineStr">
        <is>
          <t>DC pension</t>
        </is>
      </c>
      <c r="C30" s="24" t="n">
        <v>0.08</v>
      </c>
      <c r="D30" s="25" t="n">
        <v>0.08</v>
      </c>
      <c r="E30" s="24" t="n">
        <v>0.08</v>
      </c>
    </row>
    <row r="31">
      <c r="B31" s="23" t="inlineStr">
        <is>
          <t>DB pension</t>
        </is>
      </c>
      <c r="C31" s="24" t="n">
        <v>0.16</v>
      </c>
      <c r="D31" s="25" t="n">
        <v>0.16</v>
      </c>
      <c r="E31" s="24" t="n">
        <v>0.16</v>
      </c>
    </row>
    <row r="32">
      <c r="B32" s="23" t="inlineStr">
        <is>
          <t>Bonus achievement</t>
        </is>
      </c>
      <c r="C32" s="24" t="n">
        <v>0.75</v>
      </c>
      <c r="D32" s="25" t="n">
        <v>0.75</v>
      </c>
      <c r="E32" s="24" t="n">
        <v>0.8</v>
      </c>
    </row>
    <row r="33">
      <c r="B33" s="26" t="inlineStr">
        <is>
          <t>Employer NI is charged above the £417/month secondary threshold; pension is excluded from the NI base.</t>
        </is>
      </c>
    </row>
    <row r="36">
      <c r="B36" s="17" t="inlineStr">
        <is>
          <t>Sign-off</t>
        </is>
      </c>
      <c r="C36" s="18" t="n"/>
      <c r="D36" s="18" t="n"/>
      <c r="E36" s="18" t="n"/>
      <c r="F36" s="18" t="n"/>
    </row>
    <row r="38">
      <c r="B38" s="3" t="inlineStr">
        <is>
          <t>Prepared by</t>
        </is>
      </c>
      <c r="D38" s="27" t="inlineStr">
        <is>
          <t>Reviewed by</t>
        </is>
      </c>
      <c r="F38" s="27" t="inlineStr">
        <is>
          <t>Approved by</t>
        </is>
      </c>
    </row>
    <row r="39">
      <c r="B39" s="28" t="n"/>
      <c r="D39" s="28" t="n"/>
      <c r="F39" s="28" t="n"/>
    </row>
    <row r="40">
      <c r="B40" s="29" t="inlineStr">
        <is>
          <t>Donna Graham · 02 August 2026</t>
        </is>
      </c>
    </row>
  </sheetData>
  <mergeCells count="4">
    <mergeCell ref="D21:F21"/>
    <mergeCell ref="D22:F22"/>
    <mergeCell ref="D23:F23"/>
    <mergeCell ref="B1:F1"/>
  </mergeCells>
  <conditionalFormatting sqref="C7">
    <cfRule type="cellIs" priority="1" operator="equal" dxfId="0">
      <formula>"PASS"</formula>
    </cfRule>
    <cfRule type="cellIs" priority="2" operator="equal" dxfId="1">
      <formula>"REVIEW"</formula>
    </cfRule>
  </conditionalFormatting>
  <printOptions horizontalCentered="0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2026-08-02T10:19:22Z</dcterms:created>
  <dcterms:modified xmlns:dcterms="http://purl.org/dc/terms/" xmlns:xsi="http://www.w3.org/2001/XMLSchema-instance" xsi:type="dcterms:W3CDTF">2026-08-02T10:19:22Z</dcterms:modified>
</cp:coreProperties>
</file>